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</workbook>
</file>

<file path=xl/calcChain.xml><?xml version="1.0" encoding="utf-8"?>
<calcChain xmlns="http://schemas.openxmlformats.org/spreadsheetml/2006/main">
  <c r="H18" i="1" l="1"/>
  <c r="H28" i="1"/>
  <c r="C67" i="1"/>
  <c r="H36" i="1"/>
  <c r="H41" i="1"/>
  <c r="H58" i="1"/>
  <c r="H57" i="1" l="1"/>
  <c r="H32" i="1"/>
  <c r="H37" i="1" l="1"/>
  <c r="H14" i="1"/>
  <c r="H30" i="1" l="1"/>
  <c r="H51" i="1" l="1"/>
  <c r="H59" i="1" l="1"/>
  <c r="H13" i="1"/>
</calcChain>
</file>

<file path=xl/sharedStrings.xml><?xml version="1.0" encoding="utf-8"?>
<sst xmlns="http://schemas.openxmlformats.org/spreadsheetml/2006/main" count="66" uniqueCount="41">
  <si>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</si>
  <si>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</si>
  <si>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</si>
  <si>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</si>
  <si>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</si>
  <si>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</si>
  <si>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</si>
  <si>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</si>
  <si>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</si>
  <si>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</si>
  <si>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</si>
  <si>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</si>
  <si>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</si>
  <si>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</si>
  <si>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</si>
  <si>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</si>
  <si>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</si>
  <si>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</si>
  <si>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</si>
  <si>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</si>
  <si>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</si>
  <si>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</si>
  <si>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</si>
  <si>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</si>
  <si>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</si>
  <si>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</si>
  <si>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</si>
  <si>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</si>
  <si>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</si>
  <si>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</si>
  <si>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Dana:29.12.2020.</t>
  </si>
  <si>
    <t>Dana 29.12.2020.godine Dom zdravlja Požarevac je izvršio plaćanje prema dobavljačima:</t>
  </si>
  <si>
    <t>Primljena i neutrošena participacija od 29.12.2020.</t>
  </si>
  <si>
    <t>Eldent servis</t>
  </si>
  <si>
    <t>Institut Karajović</t>
  </si>
  <si>
    <t>Vinča</t>
  </si>
  <si>
    <t>95/20</t>
  </si>
  <si>
    <t>97/20</t>
  </si>
  <si>
    <t>20-3389-12</t>
  </si>
  <si>
    <t>R201005818</t>
  </si>
  <si>
    <t>UKUPNO ZUBNI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</si>
</sst>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10" fillId="0" borderId="1" xfId="1" applyNumberFormat="1" applyFont="1" applyFill="1" applyBorder="1"/>
    <xf numFmtId="49" fontId="6" fillId="0" borderId="1" xfId="1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9" fillId="0" borderId="1" xfId="1" applyNumberFormat="1" applyFont="1" applyFill="1" applyBorder="1"/>
    <xf numFmtId="0" fontId="9" fillId="0" borderId="1" xfId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37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2" t="s">
        <v>0</v>
      </c>
      <c r="D2" s="52"/>
      <c r="E2" s="52"/>
      <c r="F2" s="52"/>
      <c r="G2" s="52"/>
    </row>
    <row r="4" spans="2:15" x14ac:dyDescent="0.25">
      <c r="B4" s="53" t="s">
        <v>1</v>
      </c>
      <c r="C4" s="53"/>
      <c r="D4" s="53"/>
    </row>
    <row r="5" spans="2:15" x14ac:dyDescent="0.25">
      <c r="B5" s="53" t="s">
        <v>7</v>
      </c>
      <c r="C5" s="53"/>
      <c r="D5" s="53"/>
    </row>
    <row r="6" spans="2:15" x14ac:dyDescent="0.25">
      <c r="B6" s="53" t="s">
        <v>8</v>
      </c>
      <c r="C6" s="53"/>
      <c r="D6" s="53"/>
    </row>
    <row r="7" spans="2:15" x14ac:dyDescent="0.25">
      <c r="I7" s="11"/>
      <c r="J7" s="11"/>
    </row>
    <row r="8" spans="2:15" x14ac:dyDescent="0.25">
      <c r="B8" s="54" t="s">
        <v>30</v>
      </c>
      <c r="C8" s="54"/>
      <c r="D8" s="54"/>
      <c r="E8" s="54"/>
      <c r="F8" s="54"/>
      <c r="G8" s="54"/>
      <c r="H8" s="5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9" t="s">
        <v>22</v>
      </c>
      <c r="C11" s="50"/>
      <c r="D11" s="50"/>
      <c r="E11" s="50"/>
      <c r="F11" s="51"/>
      <c r="G11" s="2" t="s">
        <v>5</v>
      </c>
      <c r="H11" s="2" t="s">
        <v>6</v>
      </c>
      <c r="I11" s="11"/>
      <c r="J11" s="11"/>
      <c r="K11" s="45"/>
      <c r="L11" s="45"/>
      <c r="M11" s="45"/>
      <c r="N11" s="45"/>
      <c r="O11" s="45"/>
    </row>
    <row r="12" spans="2:15" x14ac:dyDescent="0.25">
      <c r="B12" s="47" t="s">
        <v>20</v>
      </c>
      <c r="C12" s="47"/>
      <c r="D12" s="47"/>
      <c r="E12" s="47"/>
      <c r="F12" s="47"/>
      <c r="G12" s="14">
        <v>44194</v>
      </c>
      <c r="H12" s="23">
        <v>93371.47</v>
      </c>
      <c r="I12" s="11"/>
      <c r="J12" s="11"/>
      <c r="K12" s="9"/>
      <c r="L12" s="9"/>
      <c r="M12" s="9"/>
      <c r="N12" s="9"/>
      <c r="O12" s="9"/>
    </row>
    <row r="13" spans="2:15" x14ac:dyDescent="0.25">
      <c r="B13" s="46" t="s">
        <v>9</v>
      </c>
      <c r="C13" s="46"/>
      <c r="D13" s="46"/>
      <c r="E13" s="46"/>
      <c r="F13" s="46"/>
      <c r="G13" s="24">
        <v>44194</v>
      </c>
      <c r="H13" s="3">
        <f>H14+H30-H37-H51</f>
        <v>89693.070000000589</v>
      </c>
      <c r="I13" s="11"/>
      <c r="J13" s="11"/>
      <c r="K13" s="9"/>
      <c r="L13" s="9"/>
      <c r="M13" s="9"/>
      <c r="N13" s="9"/>
      <c r="O13" s="9"/>
    </row>
    <row r="14" spans="2:15" x14ac:dyDescent="0.25">
      <c r="B14" s="48" t="s">
        <v>23</v>
      </c>
      <c r="C14" s="48"/>
      <c r="D14" s="48"/>
      <c r="E14" s="48"/>
      <c r="F14" s="48"/>
      <c r="G14" s="16">
        <v>44194</v>
      </c>
      <c r="H14" s="4">
        <f>H15+H16+H17+H18+H19+H20+H21+H22+H23+H24+H25+H26+H27+H28+H29</f>
        <v>639025.66000000061</v>
      </c>
      <c r="I14" s="11"/>
      <c r="J14" s="11"/>
      <c r="K14" s="9"/>
      <c r="L14" s="9"/>
      <c r="M14" s="9"/>
      <c r="N14" s="9"/>
      <c r="O14" s="9"/>
    </row>
    <row r="15" spans="2:15" x14ac:dyDescent="0.25">
      <c r="B15" s="33" t="s">
        <v>10</v>
      </c>
      <c r="C15" s="34"/>
      <c r="D15" s="34"/>
      <c r="E15" s="34"/>
      <c r="F15" s="35"/>
      <c r="G15" s="12"/>
      <c r="H15" s="15">
        <v>0</v>
      </c>
      <c r="I15" s="11"/>
      <c r="J15" s="11"/>
      <c r="K15" s="8"/>
    </row>
    <row r="16" spans="2:15" x14ac:dyDescent="0.25">
      <c r="B16" s="33" t="s">
        <v>26</v>
      </c>
      <c r="C16" s="34"/>
      <c r="D16" s="34"/>
      <c r="E16" s="34"/>
      <c r="F16" s="35"/>
      <c r="G16" s="12"/>
      <c r="H16" s="15">
        <v>0</v>
      </c>
      <c r="I16" s="11"/>
      <c r="J16" s="11"/>
      <c r="K16" s="8"/>
    </row>
    <row r="17" spans="2:12" x14ac:dyDescent="0.25">
      <c r="B17" s="33" t="s">
        <v>27</v>
      </c>
      <c r="C17" s="34"/>
      <c r="D17" s="34"/>
      <c r="E17" s="34"/>
      <c r="F17" s="35"/>
      <c r="G17" s="12"/>
      <c r="H17" s="15">
        <v>0</v>
      </c>
      <c r="I17" s="11"/>
      <c r="J17" s="11"/>
      <c r="K17" s="8"/>
    </row>
    <row r="18" spans="2:12" x14ac:dyDescent="0.25">
      <c r="B18" s="33" t="s">
        <v>11</v>
      </c>
      <c r="C18" s="34"/>
      <c r="D18" s="34"/>
      <c r="E18" s="34"/>
      <c r="F18" s="35"/>
      <c r="G18" s="12"/>
      <c r="H18" s="10">
        <f>2941171.44-1145491.22+71500.88-311500.88+16808-3616.27-5009.43+1066750-70000+45000-8672.44+25000+85667.11-211938.59-1045277.09-13125+50000-3825+51191.51-4193-16661.07-42135-971530.81+76271.71+41936.28</f>
        <v>618321.13000000059</v>
      </c>
      <c r="I18" s="11"/>
      <c r="J18" s="11"/>
      <c r="K18" s="8"/>
      <c r="L18" s="8"/>
    </row>
    <row r="19" spans="2:12" x14ac:dyDescent="0.25">
      <c r="B19" s="33" t="s">
        <v>28</v>
      </c>
      <c r="C19" s="34"/>
      <c r="D19" s="34"/>
      <c r="E19" s="34"/>
      <c r="F19" s="35"/>
      <c r="G19" s="12"/>
      <c r="H19" s="10">
        <v>0</v>
      </c>
      <c r="I19" s="11"/>
      <c r="J19" s="11"/>
      <c r="K19" s="8"/>
      <c r="L19" s="8"/>
    </row>
    <row r="20" spans="2:12" x14ac:dyDescent="0.25">
      <c r="B20" s="33" t="s">
        <v>12</v>
      </c>
      <c r="C20" s="34"/>
      <c r="D20" s="34"/>
      <c r="E20" s="34"/>
      <c r="F20" s="35"/>
      <c r="G20" s="12"/>
      <c r="H20" s="10">
        <v>0</v>
      </c>
      <c r="I20" s="11"/>
      <c r="J20" s="11"/>
    </row>
    <row r="21" spans="2:12" x14ac:dyDescent="0.25">
      <c r="B21" s="33" t="s">
        <v>19</v>
      </c>
      <c r="C21" s="34"/>
      <c r="D21" s="34"/>
      <c r="E21" s="34"/>
      <c r="F21" s="35"/>
      <c r="G21" s="12"/>
      <c r="H21" s="10">
        <v>0</v>
      </c>
      <c r="I21" s="11"/>
      <c r="J21" s="11"/>
    </row>
    <row r="22" spans="2:12" x14ac:dyDescent="0.25">
      <c r="B22" s="33" t="s">
        <v>2</v>
      </c>
      <c r="C22" s="34"/>
      <c r="D22" s="34"/>
      <c r="E22" s="34"/>
      <c r="F22" s="35"/>
      <c r="G22" s="12"/>
      <c r="H22" s="10">
        <v>0</v>
      </c>
      <c r="I22" s="11"/>
      <c r="J22" s="11"/>
    </row>
    <row r="23" spans="2:12" x14ac:dyDescent="0.25">
      <c r="B23" s="33" t="s">
        <v>3</v>
      </c>
      <c r="C23" s="34"/>
      <c r="D23" s="34"/>
      <c r="E23" s="34"/>
      <c r="F23" s="35"/>
      <c r="G23" s="12"/>
      <c r="H23" s="10">
        <v>0</v>
      </c>
      <c r="I23" s="11"/>
      <c r="J23" s="11"/>
    </row>
    <row r="24" spans="2:12" x14ac:dyDescent="0.25">
      <c r="B24" s="33" t="s">
        <v>13</v>
      </c>
      <c r="C24" s="34"/>
      <c r="D24" s="34"/>
      <c r="E24" s="34"/>
      <c r="F24" s="35"/>
      <c r="G24" s="12"/>
      <c r="H24" s="10">
        <v>0</v>
      </c>
      <c r="I24" s="11"/>
      <c r="J24" s="11"/>
      <c r="K24" s="11"/>
      <c r="L24" s="8"/>
    </row>
    <row r="25" spans="2:12" x14ac:dyDescent="0.25">
      <c r="B25" s="33" t="s">
        <v>25</v>
      </c>
      <c r="C25" s="34"/>
      <c r="D25" s="34"/>
      <c r="E25" s="34"/>
      <c r="F25" s="35"/>
      <c r="G25" s="12"/>
      <c r="H25" s="10">
        <v>0</v>
      </c>
      <c r="I25" s="11"/>
      <c r="J25" s="11"/>
      <c r="K25" s="11"/>
      <c r="L25" s="8"/>
    </row>
    <row r="26" spans="2:12" x14ac:dyDescent="0.25">
      <c r="B26" s="33" t="s">
        <v>14</v>
      </c>
      <c r="C26" s="34"/>
      <c r="D26" s="34"/>
      <c r="E26" s="34"/>
      <c r="F26" s="35"/>
      <c r="G26" s="12"/>
      <c r="H26" s="10">
        <v>0</v>
      </c>
      <c r="I26" s="11"/>
      <c r="J26" s="11"/>
      <c r="K26" s="8"/>
    </row>
    <row r="27" spans="2:12" x14ac:dyDescent="0.25">
      <c r="B27" s="33" t="s">
        <v>15</v>
      </c>
      <c r="C27" s="34"/>
      <c r="D27" s="34"/>
      <c r="E27" s="34"/>
      <c r="F27" s="35"/>
      <c r="G27" s="12"/>
      <c r="H27" s="10">
        <v>0</v>
      </c>
      <c r="I27" s="11"/>
      <c r="J27" s="11"/>
      <c r="K27" s="8"/>
      <c r="L27" s="8"/>
    </row>
    <row r="28" spans="2:12" x14ac:dyDescent="0.25">
      <c r="B28" s="33" t="s">
        <v>32</v>
      </c>
      <c r="C28" s="34"/>
      <c r="D28" s="34"/>
      <c r="E28" s="34"/>
      <c r="F28" s="35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+1750+350-8673.6+1750+600+3300+300+250+1700+3270+450-23421.96+3020+700+3150+950+2050+950+2850+550+800-1197-10011.84+2600+950</f>
        <v>20704.530000000024</v>
      </c>
      <c r="I28" s="11"/>
      <c r="J28" s="11"/>
      <c r="K28" s="8"/>
      <c r="L28" s="8"/>
    </row>
    <row r="29" spans="2:12" x14ac:dyDescent="0.25">
      <c r="B29" s="33" t="s">
        <v>29</v>
      </c>
      <c r="C29" s="34"/>
      <c r="D29" s="34"/>
      <c r="E29" s="34"/>
      <c r="F29" s="35"/>
      <c r="G29" s="13"/>
      <c r="H29" s="10">
        <v>0</v>
      </c>
      <c r="I29" s="11"/>
      <c r="J29" s="11"/>
      <c r="K29" s="8"/>
      <c r="L29" s="8"/>
    </row>
    <row r="30" spans="2:12" x14ac:dyDescent="0.25">
      <c r="B30" s="55" t="s">
        <v>24</v>
      </c>
      <c r="C30" s="56"/>
      <c r="D30" s="56"/>
      <c r="E30" s="56"/>
      <c r="F30" s="57"/>
      <c r="G30" s="16">
        <v>44194</v>
      </c>
      <c r="H30" s="4">
        <f>H31+H32+H33+H34+H35+H36</f>
        <v>334287.26</v>
      </c>
      <c r="I30" s="11"/>
      <c r="J30" s="11"/>
      <c r="K30" s="8"/>
    </row>
    <row r="31" spans="2:12" x14ac:dyDescent="0.25">
      <c r="B31" s="33" t="s">
        <v>10</v>
      </c>
      <c r="C31" s="34"/>
      <c r="D31" s="34"/>
      <c r="E31" s="34"/>
      <c r="F31" s="35"/>
      <c r="G31" s="2"/>
      <c r="H31" s="15">
        <v>0</v>
      </c>
      <c r="I31" s="11"/>
      <c r="J31" s="11"/>
      <c r="K31" s="8"/>
    </row>
    <row r="32" spans="2:12" x14ac:dyDescent="0.25">
      <c r="B32" s="33" t="s">
        <v>11</v>
      </c>
      <c r="C32" s="34"/>
      <c r="D32" s="34"/>
      <c r="E32" s="34"/>
      <c r="F32" s="35"/>
      <c r="G32" s="2"/>
      <c r="H32" s="10">
        <f>159868.39+135083-105001.41+135083-118951.11+135083-96223.18-2500+135083-115657.02+135083-103735.49+135083-97650.79+135083-126589.31+135083-126470.34+3825-117952.69</f>
        <v>233626.05</v>
      </c>
      <c r="I32" s="27"/>
      <c r="J32" s="11"/>
      <c r="K32" s="8"/>
    </row>
    <row r="33" spans="2:13" x14ac:dyDescent="0.25">
      <c r="B33" s="33" t="s">
        <v>13</v>
      </c>
      <c r="C33" s="34"/>
      <c r="D33" s="34"/>
      <c r="E33" s="34"/>
      <c r="F33" s="35"/>
      <c r="G33" s="2"/>
      <c r="H33" s="10">
        <v>94666.67</v>
      </c>
      <c r="I33" s="11"/>
      <c r="J33" s="11"/>
      <c r="K33" s="8"/>
      <c r="L33" s="8"/>
      <c r="M33" s="8"/>
    </row>
    <row r="34" spans="2:13" x14ac:dyDescent="0.25">
      <c r="B34" s="33" t="s">
        <v>14</v>
      </c>
      <c r="C34" s="34"/>
      <c r="D34" s="34"/>
      <c r="E34" s="34"/>
      <c r="F34" s="35"/>
      <c r="G34" s="2"/>
      <c r="H34" s="10">
        <v>0</v>
      </c>
      <c r="I34" s="11"/>
      <c r="J34" s="11"/>
    </row>
    <row r="35" spans="2:13" x14ac:dyDescent="0.25">
      <c r="B35" s="33" t="s">
        <v>15</v>
      </c>
      <c r="C35" s="34"/>
      <c r="D35" s="34"/>
      <c r="E35" s="34"/>
      <c r="F35" s="35"/>
      <c r="G35" s="2"/>
      <c r="H35" s="10">
        <v>0</v>
      </c>
      <c r="I35" s="11"/>
      <c r="J35" s="11"/>
    </row>
    <row r="36" spans="2:13" x14ac:dyDescent="0.25">
      <c r="B36" s="33" t="s">
        <v>32</v>
      </c>
      <c r="C36" s="34"/>
      <c r="D36" s="34"/>
      <c r="E36" s="34"/>
      <c r="F36" s="35"/>
      <c r="G36" s="2"/>
      <c r="H36" s="10">
        <f>5430+19247+4887+18701+2715-5333.33+9500-42733.34+3258-2712+2987+16193-5333.33+5973-3240+6312+1631-5368.84+3529-17344.88+21317-36694.34+4616+5588-11715.33+4553+1086+3518+1286.88+4344+1629+8846-800+22041-41917.95</f>
        <v>5994.5400000000081</v>
      </c>
      <c r="I36" s="11"/>
      <c r="J36" s="11"/>
    </row>
    <row r="37" spans="2:13" x14ac:dyDescent="0.25">
      <c r="B37" s="36" t="s">
        <v>16</v>
      </c>
      <c r="C37" s="37"/>
      <c r="D37" s="37"/>
      <c r="E37" s="37"/>
      <c r="F37" s="38"/>
      <c r="G37" s="17">
        <v>44194</v>
      </c>
      <c r="H37" s="5">
        <f>SUM(H39:H50)</f>
        <v>621893.80000000005</v>
      </c>
      <c r="I37" s="11"/>
      <c r="J37" s="11"/>
    </row>
    <row r="38" spans="2:13" x14ac:dyDescent="0.25">
      <c r="B38" s="33" t="s">
        <v>10</v>
      </c>
      <c r="C38" s="34"/>
      <c r="D38" s="34"/>
      <c r="E38" s="34"/>
      <c r="F38" s="35"/>
      <c r="G38" s="13"/>
      <c r="H38" s="15">
        <v>0</v>
      </c>
      <c r="I38" s="11"/>
      <c r="J38" s="11"/>
    </row>
    <row r="39" spans="2:13" x14ac:dyDescent="0.25">
      <c r="B39" s="33" t="s">
        <v>26</v>
      </c>
      <c r="C39" s="34"/>
      <c r="D39" s="34"/>
      <c r="E39" s="34"/>
      <c r="F39" s="35"/>
      <c r="G39" s="13"/>
      <c r="H39" s="15">
        <v>0</v>
      </c>
      <c r="I39" s="11"/>
      <c r="J39" s="11"/>
    </row>
    <row r="40" spans="2:13" x14ac:dyDescent="0.25">
      <c r="B40" s="33" t="s">
        <v>27</v>
      </c>
      <c r="C40" s="34"/>
      <c r="D40" s="34"/>
      <c r="E40" s="34"/>
      <c r="F40" s="35"/>
      <c r="G40" s="13"/>
      <c r="H40" s="15">
        <v>0</v>
      </c>
      <c r="I40" s="11"/>
      <c r="J40" s="11"/>
    </row>
    <row r="41" spans="2:13" x14ac:dyDescent="0.25">
      <c r="B41" s="33" t="s">
        <v>11</v>
      </c>
      <c r="C41" s="34"/>
      <c r="D41" s="34"/>
      <c r="E41" s="34"/>
      <c r="F41" s="35"/>
      <c r="G41" s="13"/>
      <c r="H41" s="15">
        <f>596176.54+22126.26</f>
        <v>618302.80000000005</v>
      </c>
      <c r="I41" s="11"/>
      <c r="J41" s="11"/>
      <c r="L41" s="8"/>
    </row>
    <row r="42" spans="2:13" x14ac:dyDescent="0.25">
      <c r="B42" s="33" t="s">
        <v>28</v>
      </c>
      <c r="C42" s="34"/>
      <c r="D42" s="34"/>
      <c r="E42" s="34"/>
      <c r="F42" s="35"/>
      <c r="G42" s="13"/>
      <c r="H42" s="15">
        <v>0</v>
      </c>
      <c r="I42" s="11"/>
      <c r="J42" s="11"/>
      <c r="L42" s="8"/>
    </row>
    <row r="43" spans="2:13" x14ac:dyDescent="0.25">
      <c r="B43" s="33" t="s">
        <v>12</v>
      </c>
      <c r="C43" s="34"/>
      <c r="D43" s="34"/>
      <c r="E43" s="34"/>
      <c r="F43" s="35"/>
      <c r="G43" s="13"/>
      <c r="H43" s="10">
        <v>0</v>
      </c>
      <c r="I43" s="11"/>
      <c r="J43" s="11"/>
    </row>
    <row r="44" spans="2:13" x14ac:dyDescent="0.25">
      <c r="B44" s="33" t="s">
        <v>19</v>
      </c>
      <c r="C44" s="34"/>
      <c r="D44" s="34"/>
      <c r="E44" s="34"/>
      <c r="F44" s="35"/>
      <c r="G44" s="13"/>
      <c r="H44" s="10">
        <v>0</v>
      </c>
      <c r="I44" s="11"/>
      <c r="J44" s="11"/>
      <c r="L44" s="8"/>
    </row>
    <row r="45" spans="2:13" x14ac:dyDescent="0.25">
      <c r="B45" s="33" t="s">
        <v>2</v>
      </c>
      <c r="C45" s="34"/>
      <c r="D45" s="34"/>
      <c r="E45" s="34"/>
      <c r="F45" s="35"/>
      <c r="G45" s="13"/>
      <c r="H45" s="10">
        <v>0</v>
      </c>
      <c r="I45" s="11"/>
      <c r="J45" s="11"/>
    </row>
    <row r="46" spans="2:13" x14ac:dyDescent="0.25">
      <c r="B46" s="33" t="s">
        <v>3</v>
      </c>
      <c r="C46" s="34"/>
      <c r="D46" s="34"/>
      <c r="E46" s="34"/>
      <c r="F46" s="35"/>
      <c r="G46" s="13"/>
      <c r="H46" s="10">
        <v>0</v>
      </c>
      <c r="I46" s="11"/>
      <c r="J46" s="11"/>
    </row>
    <row r="47" spans="2:13" x14ac:dyDescent="0.25">
      <c r="B47" s="33" t="s">
        <v>13</v>
      </c>
      <c r="C47" s="34"/>
      <c r="D47" s="34"/>
      <c r="E47" s="34"/>
      <c r="F47" s="35"/>
      <c r="G47" s="13"/>
      <c r="H47" s="10">
        <v>0</v>
      </c>
      <c r="I47" s="11"/>
      <c r="J47" s="11"/>
    </row>
    <row r="48" spans="2:13" x14ac:dyDescent="0.25">
      <c r="B48" s="33" t="s">
        <v>14</v>
      </c>
      <c r="C48" s="34"/>
      <c r="D48" s="34"/>
      <c r="E48" s="34"/>
      <c r="F48" s="35"/>
      <c r="G48" s="13"/>
      <c r="H48" s="10">
        <v>3591</v>
      </c>
      <c r="I48" s="11"/>
      <c r="J48" s="11"/>
    </row>
    <row r="49" spans="2:12" x14ac:dyDescent="0.25">
      <c r="B49" s="33" t="s">
        <v>15</v>
      </c>
      <c r="C49" s="34"/>
      <c r="D49" s="34"/>
      <c r="E49" s="34"/>
      <c r="F49" s="35"/>
      <c r="G49" s="13"/>
      <c r="H49" s="10">
        <v>0</v>
      </c>
      <c r="I49" s="11"/>
      <c r="J49" s="11"/>
      <c r="K49" s="8"/>
    </row>
    <row r="50" spans="2:12" x14ac:dyDescent="0.25">
      <c r="B50" s="33" t="s">
        <v>29</v>
      </c>
      <c r="C50" s="34"/>
      <c r="D50" s="34"/>
      <c r="E50" s="34"/>
      <c r="F50" s="35"/>
      <c r="G50" s="13"/>
      <c r="H50" s="10">
        <v>0</v>
      </c>
      <c r="I50" s="11"/>
      <c r="J50" s="11"/>
      <c r="K50" s="8"/>
    </row>
    <row r="51" spans="2:12" x14ac:dyDescent="0.25">
      <c r="B51" s="36" t="s">
        <v>21</v>
      </c>
      <c r="C51" s="37"/>
      <c r="D51" s="37"/>
      <c r="E51" s="37"/>
      <c r="F51" s="38"/>
      <c r="G51" s="17">
        <v>44194</v>
      </c>
      <c r="H51" s="5">
        <f>SUM(H52:H56)</f>
        <v>261726.05</v>
      </c>
      <c r="I51" s="11"/>
      <c r="J51" s="11"/>
    </row>
    <row r="52" spans="2:12" x14ac:dyDescent="0.25">
      <c r="B52" s="33" t="s">
        <v>10</v>
      </c>
      <c r="C52" s="34"/>
      <c r="D52" s="34"/>
      <c r="E52" s="34"/>
      <c r="F52" s="35"/>
      <c r="G52" s="2"/>
      <c r="H52" s="15">
        <v>0</v>
      </c>
      <c r="I52" s="11"/>
      <c r="J52" s="11"/>
    </row>
    <row r="53" spans="2:12" x14ac:dyDescent="0.25">
      <c r="B53" s="33" t="s">
        <v>11</v>
      </c>
      <c r="C53" s="34"/>
      <c r="D53" s="34"/>
      <c r="E53" s="34"/>
      <c r="F53" s="35"/>
      <c r="G53" s="2"/>
      <c r="H53" s="3">
        <v>233626.05</v>
      </c>
      <c r="I53" s="11"/>
      <c r="J53" s="11"/>
    </row>
    <row r="54" spans="2:12" x14ac:dyDescent="0.25">
      <c r="B54" s="33" t="s">
        <v>13</v>
      </c>
      <c r="C54" s="34"/>
      <c r="D54" s="34"/>
      <c r="E54" s="34"/>
      <c r="F54" s="35"/>
      <c r="G54" s="2"/>
      <c r="H54" s="10">
        <v>28100</v>
      </c>
      <c r="I54" s="11"/>
      <c r="J54" s="11"/>
    </row>
    <row r="55" spans="2:12" x14ac:dyDescent="0.25">
      <c r="B55" s="33" t="s">
        <v>14</v>
      </c>
      <c r="C55" s="34"/>
      <c r="D55" s="34"/>
      <c r="E55" s="34"/>
      <c r="F55" s="35"/>
      <c r="G55" s="2"/>
      <c r="H55" s="3">
        <v>0</v>
      </c>
      <c r="I55" s="11"/>
      <c r="J55" s="11"/>
      <c r="K55" s="8"/>
    </row>
    <row r="56" spans="2:12" x14ac:dyDescent="0.25">
      <c r="B56" s="33" t="s">
        <v>15</v>
      </c>
      <c r="C56" s="34"/>
      <c r="D56" s="34"/>
      <c r="E56" s="34"/>
      <c r="F56" s="35"/>
      <c r="G56" s="2"/>
      <c r="H56" s="10">
        <v>0</v>
      </c>
      <c r="I56" s="11"/>
      <c r="J56" s="11"/>
    </row>
    <row r="57" spans="2:12" x14ac:dyDescent="0.25">
      <c r="B57" s="42" t="s">
        <v>18</v>
      </c>
      <c r="C57" s="43"/>
      <c r="D57" s="43"/>
      <c r="E57" s="43"/>
      <c r="F57" s="44"/>
      <c r="G57" s="18">
        <v>44194</v>
      </c>
      <c r="H57" s="6">
        <f>3678.78+562500+18900-581400+1013.25+13021.58+1608.3-0.97-15643.13+0.13+114524.2+423597.42+464492.86+48.67+197.97+7405.27-1010265.93+5223.56+7969.93+7302.83-20496.32+498214</f>
        <v>501892.4</v>
      </c>
      <c r="I57" s="11"/>
      <c r="L57" s="8"/>
    </row>
    <row r="58" spans="2:12" x14ac:dyDescent="0.25">
      <c r="B58" s="33" t="s">
        <v>17</v>
      </c>
      <c r="C58" s="34"/>
      <c r="D58" s="34"/>
      <c r="E58" s="34"/>
      <c r="F58" s="35"/>
      <c r="G58" s="26"/>
      <c r="H58" s="3">
        <f>498214</f>
        <v>498214</v>
      </c>
      <c r="I58" s="11"/>
      <c r="J58" s="11"/>
    </row>
    <row r="59" spans="2:12" x14ac:dyDescent="0.25">
      <c r="B59" s="39" t="s">
        <v>4</v>
      </c>
      <c r="C59" s="40"/>
      <c r="D59" s="40"/>
      <c r="E59" s="40"/>
      <c r="F59" s="41"/>
      <c r="G59" s="2"/>
      <c r="H59" s="7">
        <f>H14+H30-H37-H51+H57-H58</f>
        <v>93371.470000000671</v>
      </c>
      <c r="I59" s="11"/>
      <c r="J59" s="11"/>
      <c r="K59" s="8"/>
    </row>
    <row r="60" spans="2:12" x14ac:dyDescent="0.25">
      <c r="B60" s="19"/>
      <c r="C60" s="19"/>
      <c r="D60" s="19"/>
      <c r="E60" s="19"/>
      <c r="F60" s="19"/>
      <c r="G60" s="9"/>
      <c r="H60" s="20"/>
      <c r="I60" s="11"/>
      <c r="J60" s="11"/>
      <c r="K60" s="8"/>
    </row>
    <row r="61" spans="2:12" ht="15.75" x14ac:dyDescent="0.25">
      <c r="B61" s="21" t="s">
        <v>31</v>
      </c>
      <c r="C61" s="25"/>
      <c r="D61" s="25"/>
      <c r="E61" s="22"/>
      <c r="F61" s="22"/>
      <c r="G61" s="9"/>
      <c r="H61" s="20"/>
      <c r="I61" s="11"/>
      <c r="J61" s="11"/>
      <c r="K61" s="8"/>
    </row>
    <row r="62" spans="2:12" x14ac:dyDescent="0.25">
      <c r="H62" s="8"/>
    </row>
    <row r="63" spans="2:12" x14ac:dyDescent="0.25">
      <c r="B63" s="28" t="s">
        <v>33</v>
      </c>
      <c r="C63" s="29">
        <v>14800</v>
      </c>
      <c r="D63" s="30" t="s">
        <v>36</v>
      </c>
    </row>
    <row r="64" spans="2:12" x14ac:dyDescent="0.25">
      <c r="B64" s="28" t="s">
        <v>33</v>
      </c>
      <c r="C64" s="31">
        <v>3700</v>
      </c>
      <c r="D64" s="30" t="s">
        <v>37</v>
      </c>
    </row>
    <row r="65" spans="2:4" x14ac:dyDescent="0.25">
      <c r="B65" s="28" t="s">
        <v>34</v>
      </c>
      <c r="C65" s="31">
        <v>3600</v>
      </c>
      <c r="D65" s="30" t="s">
        <v>38</v>
      </c>
    </row>
    <row r="66" spans="2:4" x14ac:dyDescent="0.25">
      <c r="B66" s="28" t="s">
        <v>35</v>
      </c>
      <c r="C66" s="31">
        <v>6000</v>
      </c>
      <c r="D66" s="32" t="s">
        <v>39</v>
      </c>
    </row>
    <row r="67" spans="2:4" x14ac:dyDescent="0.25">
      <c r="B67" s="59" t="s">
        <v>40</v>
      </c>
      <c r="C67" s="58">
        <f>SUM(C63:C66)</f>
        <v>28100</v>
      </c>
      <c r="D67" s="32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9:F2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2020-12-30T16:36:47Z</dcterms:modified>
</cp:coreProperties>
</file>